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<sst xmlns="http://schemas.openxmlformats.org/spreadsheetml/2006/main" count="147" uniqueCount="140">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</sst>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2018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2018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2493344</v>
      </c>
      <c r="D11" s="15">
        <f>D12+D18+D19</f>
        <v>2528686</v>
      </c>
      <c r="E11" s="15">
        <f>IF(C11&lt;=0,0,D11/C11*100)</f>
        <v>101.41745382907452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2451613</v>
      </c>
      <c r="D12" s="15">
        <f>SUM(D13:D14)</f>
        <v>2503267</v>
      </c>
      <c r="E12" s="15">
        <f aca="true" t="shared" si="0" ref="E12:E49">IF(C12&lt;=0,0,D12/C12*100)</f>
        <v>102.10693939051556</v>
      </c>
      <c r="G12" s="36"/>
    </row>
    <row r="13" spans="1:7" ht="14.25" thickBot="1" thickTop="1">
      <c r="A13" s="13" t="s">
        <v>45</v>
      </c>
      <c r="B13" s="22" t="s">
        <v>12</v>
      </c>
      <c r="C13" s="17">
        <v>2285343</v>
      </c>
      <c r="D13" s="17">
        <v>2369210</v>
      </c>
      <c r="E13" s="16">
        <f t="shared" si="0"/>
        <v>103.66977735945983</v>
      </c>
      <c r="G13" s="36"/>
    </row>
    <row r="14" spans="1:7" ht="14.25" thickBot="1" thickTop="1">
      <c r="A14" s="13" t="s">
        <v>46</v>
      </c>
      <c r="B14" s="22" t="s">
        <v>13</v>
      </c>
      <c r="C14" s="17">
        <v>166270</v>
      </c>
      <c r="D14" s="17">
        <v>134057</v>
      </c>
      <c r="E14" s="16">
        <f t="shared" si="0"/>
        <v>80.62609009442473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41731</v>
      </c>
      <c r="D19" s="17">
        <v>25419</v>
      </c>
      <c r="E19" s="16">
        <f t="shared" si="0"/>
        <v>60.91155256284297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2120860</v>
      </c>
      <c r="D20" s="15">
        <f>SUM(D21:D31)</f>
        <v>2102381</v>
      </c>
      <c r="E20" s="15">
        <f t="shared" si="0"/>
        <v>99.12870250747339</v>
      </c>
      <c r="G20" s="36"/>
    </row>
    <row r="21" spans="1:7" ht="14.25" thickBot="1" thickTop="1">
      <c r="A21" s="13">
        <v>9</v>
      </c>
      <c r="B21" s="23" t="s">
        <v>48</v>
      </c>
      <c r="C21" s="17">
        <v>377885</v>
      </c>
      <c r="D21" s="17">
        <v>419061</v>
      </c>
      <c r="E21" s="16">
        <f t="shared" si="0"/>
        <v>110.89643674662926</v>
      </c>
      <c r="G21" s="36"/>
    </row>
    <row r="22" spans="1:7" ht="14.25" thickBot="1" thickTop="1">
      <c r="A22" s="13">
        <v>10</v>
      </c>
      <c r="B22" s="23" t="s">
        <v>64</v>
      </c>
      <c r="C22" s="17">
        <v>48748</v>
      </c>
      <c r="D22" s="17">
        <v>61415</v>
      </c>
      <c r="E22" s="16">
        <f t="shared" si="0"/>
        <v>125.98465578074997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570122</v>
      </c>
      <c r="D24" s="17">
        <v>525872</v>
      </c>
      <c r="E24" s="16">
        <f t="shared" si="0"/>
        <v>92.23850333788207</v>
      </c>
      <c r="G24" s="36"/>
    </row>
    <row r="25" spans="1:7" ht="14.25" thickBot="1" thickTop="1">
      <c r="A25" s="13">
        <v>13</v>
      </c>
      <c r="B25" s="23" t="s">
        <v>67</v>
      </c>
      <c r="C25" s="17">
        <v>235288</v>
      </c>
      <c r="D25" s="17">
        <v>181233</v>
      </c>
      <c r="E25" s="16">
        <f t="shared" si="0"/>
        <v>77.0260276767196</v>
      </c>
      <c r="G25" s="36"/>
    </row>
    <row r="26" spans="1:7" ht="14.25" thickBot="1" thickTop="1">
      <c r="A26" s="13">
        <v>14</v>
      </c>
      <c r="B26" s="23" t="s">
        <v>2</v>
      </c>
      <c r="C26" s="17">
        <v>264651</v>
      </c>
      <c r="D26" s="17">
        <v>248542</v>
      </c>
      <c r="E26" s="16">
        <f t="shared" si="0"/>
        <v>93.91311576377946</v>
      </c>
      <c r="G26" s="36"/>
    </row>
    <row r="27" spans="1:7" ht="14.25" thickBot="1" thickTop="1">
      <c r="A27" s="13">
        <v>15</v>
      </c>
      <c r="B27" s="22" t="s">
        <v>68</v>
      </c>
      <c r="C27" s="17">
        <v>580868</v>
      </c>
      <c r="D27" s="17">
        <v>618607</v>
      </c>
      <c r="E27" s="16">
        <f t="shared" si="0"/>
        <v>106.49700103982316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37078</v>
      </c>
      <c r="D29" s="17">
        <v>47232</v>
      </c>
      <c r="E29" s="16">
        <f t="shared" si="0"/>
        <v>127.38551162414369</v>
      </c>
      <c r="G29" s="36"/>
    </row>
    <row r="30" spans="1:7" ht="14.25" thickBot="1" thickTop="1">
      <c r="A30" s="13">
        <v>18</v>
      </c>
      <c r="B30" s="23" t="s">
        <v>49</v>
      </c>
      <c r="C30" s="17">
        <v>5084</v>
      </c>
      <c r="D30" s="17">
        <v>257</v>
      </c>
      <c r="E30" s="16">
        <f t="shared" si="0"/>
        <v>5.055074744295831</v>
      </c>
      <c r="G30" s="36"/>
    </row>
    <row r="31" spans="1:7" ht="14.25" thickBot="1" thickTop="1">
      <c r="A31" s="13">
        <v>19</v>
      </c>
      <c r="B31" s="22" t="s">
        <v>71</v>
      </c>
      <c r="C31" s="17">
        <v>1136</v>
      </c>
      <c r="D31" s="17">
        <v>162</v>
      </c>
      <c r="E31" s="16">
        <f t="shared" si="0"/>
        <v>14.26056338028169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372484</v>
      </c>
      <c r="D32" s="19">
        <f>D11-D20-D16+D17</f>
        <v>426305</v>
      </c>
      <c r="E32" s="19">
        <f t="shared" si="0"/>
        <v>114.44921124128822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25107</v>
      </c>
      <c r="D33" s="19">
        <f>D34+D35+D36</f>
        <v>23240</v>
      </c>
      <c r="E33" s="15">
        <f t="shared" si="0"/>
        <v>92.56382682120524</v>
      </c>
      <c r="G33" s="36"/>
    </row>
    <row r="34" spans="1:7" ht="14.25" thickBot="1" thickTop="1">
      <c r="A34" s="13" t="s">
        <v>79</v>
      </c>
      <c r="B34" s="22" t="s">
        <v>50</v>
      </c>
      <c r="C34" s="17">
        <v>25107</v>
      </c>
      <c r="D34" s="17">
        <v>23240</v>
      </c>
      <c r="E34" s="16">
        <f t="shared" si="0"/>
        <v>92.56382682120524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21290</v>
      </c>
      <c r="D37" s="15">
        <f>D38+D39+D40</f>
        <v>15040</v>
      </c>
      <c r="E37" s="15">
        <f t="shared" si="0"/>
        <v>70.64349459840301</v>
      </c>
      <c r="G37" s="36"/>
    </row>
    <row r="38" spans="1:7" ht="14.25" thickBot="1" thickTop="1">
      <c r="A38" s="13" t="s">
        <v>82</v>
      </c>
      <c r="B38" s="22" t="s">
        <v>52</v>
      </c>
      <c r="C38" s="17">
        <v>16449</v>
      </c>
      <c r="D38" s="17">
        <v>9851</v>
      </c>
      <c r="E38" s="16">
        <f t="shared" si="0"/>
        <v>59.88813909660162</v>
      </c>
      <c r="G38" s="36"/>
    </row>
    <row r="39" spans="1:7" ht="14.25" thickBot="1" thickTop="1">
      <c r="A39" s="13" t="s">
        <v>83</v>
      </c>
      <c r="B39" s="22" t="s">
        <v>53</v>
      </c>
      <c r="C39" s="17">
        <v>4841</v>
      </c>
      <c r="D39" s="17">
        <v>5189</v>
      </c>
      <c r="E39" s="16">
        <f t="shared" si="0"/>
        <v>107.18859739723197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376301</v>
      </c>
      <c r="D41" s="15">
        <f>D32+D33-D37</f>
        <v>434505</v>
      </c>
      <c r="E41" s="15">
        <f t="shared" si="0"/>
        <v>115.4674050826333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376301</v>
      </c>
      <c r="D43" s="15">
        <f>D41+D42</f>
        <v>434505</v>
      </c>
      <c r="E43" s="15">
        <f t="shared" si="0"/>
        <v>115.4674050826333</v>
      </c>
    </row>
    <row r="44" spans="1:5" ht="14.25" thickBot="1" thickTop="1">
      <c r="A44" s="13">
        <v>26</v>
      </c>
      <c r="B44" s="23" t="s">
        <v>5</v>
      </c>
      <c r="C44" s="17">
        <v>46370</v>
      </c>
      <c r="D44" s="17">
        <v>51940</v>
      </c>
      <c r="E44" s="16">
        <f t="shared" si="0"/>
        <v>112.01207677377616</v>
      </c>
    </row>
    <row r="45" spans="1:5" ht="14.25" thickBot="1" thickTop="1">
      <c r="A45" s="13">
        <v>27</v>
      </c>
      <c r="B45" s="24" t="s">
        <v>18</v>
      </c>
      <c r="C45" s="15">
        <f>C43-C44</f>
        <v>329931</v>
      </c>
      <c r="D45" s="15">
        <f>D43-D44</f>
        <v>382565</v>
      </c>
      <c r="E45" s="15">
        <f t="shared" si="0"/>
        <v>115.95303260378684</v>
      </c>
    </row>
    <row r="46" spans="1:5" ht="14.25" thickBot="1" thickTop="1">
      <c r="A46" s="13">
        <v>28</v>
      </c>
      <c r="B46" s="25" t="s">
        <v>6</v>
      </c>
      <c r="C46" s="17">
        <v>142970</v>
      </c>
      <c r="D46" s="17">
        <v>165778</v>
      </c>
      <c r="E46" s="16">
        <f t="shared" si="0"/>
        <v>115.9529971322655</v>
      </c>
    </row>
    <row r="47" spans="1:5" ht="27" thickBot="1" thickTop="1">
      <c r="A47" s="13">
        <v>29</v>
      </c>
      <c r="B47" s="24" t="s">
        <v>76</v>
      </c>
      <c r="C47" s="15">
        <f>C45-C46</f>
        <v>186961</v>
      </c>
      <c r="D47" s="15">
        <f>D45-D46</f>
        <v>216787</v>
      </c>
      <c r="E47" s="15">
        <f t="shared" si="0"/>
        <v>115.95305972903441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329931</v>
      </c>
      <c r="D49" s="15">
        <f>D45+D48</f>
        <v>382565</v>
      </c>
      <c r="E49" s="15">
        <f t="shared" si="0"/>
        <v>115.95303260378684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2018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2493344</v>
      </c>
      <c r="D11" s="15">
        <f>'Биланс на успех - природа'!D11</f>
        <v>2528686</v>
      </c>
      <c r="E11" s="15">
        <f>'Биланс на успех - природа'!E11</f>
        <v>101.41745382907452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2451613</v>
      </c>
      <c r="D12" s="15">
        <f>'Биланс на успех - природа'!D12</f>
        <v>2503267</v>
      </c>
      <c r="E12" s="15">
        <f>'Биланс на успех - природа'!E12</f>
        <v>102.10693939051556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2285343</v>
      </c>
      <c r="D13" s="17">
        <f>'Биланс на успех - природа'!D13</f>
        <v>2369210</v>
      </c>
      <c r="E13" s="16">
        <f>'Биланс на успех - природа'!E13</f>
        <v>103.66977735945983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166270</v>
      </c>
      <c r="D14" s="17">
        <f>'Биланс на успех - природа'!D14</f>
        <v>134057</v>
      </c>
      <c r="E14" s="16">
        <f>'Биланс на успех - природа'!E14</f>
        <v>80.62609009442473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41731</v>
      </c>
      <c r="D19" s="17">
        <f>'Биланс на успех - природа'!D19</f>
        <v>25419</v>
      </c>
      <c r="E19" s="16">
        <f>'Биланс на успех - природа'!E19</f>
        <v>60.91155256284297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2120860</v>
      </c>
      <c r="D20" s="15">
        <f>'Биланс на успех - природа'!D20</f>
        <v>2102381</v>
      </c>
      <c r="E20" s="15">
        <f>'Биланс на успех - природа'!E20</f>
        <v>99.12870250747339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377885</v>
      </c>
      <c r="D21" s="17">
        <f>'Биланс на успех - природа'!D21</f>
        <v>419061</v>
      </c>
      <c r="E21" s="16">
        <f>'Биланс на успех - природа'!E21</f>
        <v>110.89643674662926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48748</v>
      </c>
      <c r="D22" s="17">
        <f>'Биланс на успех - природа'!D22</f>
        <v>61415</v>
      </c>
      <c r="E22" s="16">
        <f>'Биланс на успех - природа'!E22</f>
        <v>125.98465578074997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570122</v>
      </c>
      <c r="D24" s="17">
        <f>'Биланс на успех - природа'!D24</f>
        <v>525872</v>
      </c>
      <c r="E24" s="16">
        <f>'Биланс на успех - природа'!E24</f>
        <v>92.23850333788207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235288</v>
      </c>
      <c r="D25" s="17">
        <f>'Биланс на успех - природа'!D25</f>
        <v>181233</v>
      </c>
      <c r="E25" s="16">
        <f>'Биланс на успех - природа'!E25</f>
        <v>77.0260276767196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264651</v>
      </c>
      <c r="D26" s="17">
        <f>'Биланс на успех - природа'!D26</f>
        <v>248542</v>
      </c>
      <c r="E26" s="16">
        <f>'Биланс на успех - природа'!E26</f>
        <v>93.91311576377946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580868</v>
      </c>
      <c r="D27" s="17">
        <f>'Биланс на успех - природа'!D27</f>
        <v>618607</v>
      </c>
      <c r="E27" s="16">
        <f>'Биланс на успех - природа'!E27</f>
        <v>106.49700103982316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37078</v>
      </c>
      <c r="D29" s="17">
        <f>'Биланс на успех - природа'!D29</f>
        <v>47232</v>
      </c>
      <c r="E29" s="16">
        <f>'Биланс на успех - природа'!E29</f>
        <v>127.38551162414369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5084</v>
      </c>
      <c r="D30" s="17">
        <f>'Биланс на успех - природа'!D30</f>
        <v>257</v>
      </c>
      <c r="E30" s="16">
        <f>'Биланс на успех - природа'!E30</f>
        <v>5.055074744295831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1136</v>
      </c>
      <c r="D31" s="17">
        <f>'Биланс на успех - природа'!D31</f>
        <v>162</v>
      </c>
      <c r="E31" s="16">
        <f>'Биланс на успех - природа'!E31</f>
        <v>14.26056338028169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372484</v>
      </c>
      <c r="D32" s="19">
        <f>'Биланс на успех - природа'!D32</f>
        <v>426305</v>
      </c>
      <c r="E32" s="19">
        <f>'Биланс на успех - природа'!E32</f>
        <v>114.44921124128822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25107</v>
      </c>
      <c r="D33" s="19">
        <f>'Биланс на успех - природа'!D33</f>
        <v>23240</v>
      </c>
      <c r="E33" s="15">
        <f>'Биланс на успех - природа'!E33</f>
        <v>92.56382682120524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25107</v>
      </c>
      <c r="D34" s="17">
        <f>'Биланс на успех - природа'!D34</f>
        <v>23240</v>
      </c>
      <c r="E34" s="16">
        <f>'Биланс на успех - природа'!E34</f>
        <v>92.56382682120524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21290</v>
      </c>
      <c r="D37" s="15">
        <f>'Биланс на успех - природа'!D37</f>
        <v>15040</v>
      </c>
      <c r="E37" s="15">
        <f>'Биланс на успех - природа'!E37</f>
        <v>70.64349459840301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16449</v>
      </c>
      <c r="D38" s="17">
        <f>'Биланс на успех - природа'!D38</f>
        <v>9851</v>
      </c>
      <c r="E38" s="16">
        <f>'Биланс на успех - природа'!E38</f>
        <v>59.88813909660162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4841</v>
      </c>
      <c r="D39" s="17">
        <f>'Биланс на успех - природа'!D39</f>
        <v>5189</v>
      </c>
      <c r="E39" s="16">
        <f>'Биланс на успех - природа'!E39</f>
        <v>107.18859739723197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376301</v>
      </c>
      <c r="D41" s="15">
        <f>'Биланс на успех - природа'!D41</f>
        <v>434505</v>
      </c>
      <c r="E41" s="15">
        <f>'Биланс на успех - природа'!E41</f>
        <v>115.4674050826333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376301</v>
      </c>
      <c r="D43" s="15">
        <f>'Биланс на успех - природа'!D43</f>
        <v>434505</v>
      </c>
      <c r="E43" s="15">
        <f>'Биланс на успех - природа'!E43</f>
        <v>115.4674050826333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46370</v>
      </c>
      <c r="D44" s="17">
        <f>'Биланс на успех - природа'!D44</f>
        <v>51940</v>
      </c>
      <c r="E44" s="16">
        <f>'Биланс на успех - природа'!E44</f>
        <v>112.01207677377616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329931</v>
      </c>
      <c r="D45" s="15">
        <f>'Биланс на успех - природа'!D45</f>
        <v>382565</v>
      </c>
      <c r="E45" s="15">
        <f>'Биланс на успех - природа'!E45</f>
        <v>115.95303260378684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142970</v>
      </c>
      <c r="D46" s="17">
        <f>'Биланс на успех - природа'!D46</f>
        <v>165778</v>
      </c>
      <c r="E46" s="16">
        <f>'Биланс на успех - природа'!E46</f>
        <v>115.9529971322655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186961</v>
      </c>
      <c r="D47" s="15">
        <f>'Биланс на успех - природа'!D47</f>
        <v>216787</v>
      </c>
      <c r="E47" s="15">
        <f>'Биланс на успех - природа'!E47</f>
        <v>115.95305972903441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329931</v>
      </c>
      <c r="D49" s="15">
        <f>'Биланс на успех - природа'!D49</f>
        <v>382565</v>
      </c>
      <c r="E49" s="15">
        <f>'Биланс на успех - природа'!E49</f>
        <v>115.95303260378684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2019-07-29T13:25:40Z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